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tizeninc-my.sharepoint.com/personal/priyanka_ps_centizen_us/Documents/"/>
    </mc:Choice>
  </mc:AlternateContent>
  <xr:revisionPtr revIDLastSave="0" documentId="8_{5D516C92-3107-4270-A8C2-DA78DE96B15E}" xr6:coauthVersionLast="47" xr6:coauthVersionMax="47" xr10:uidLastSave="{00000000-0000-0000-0000-000000000000}"/>
  <bookViews>
    <workbookView xWindow="-108" yWindow="-108" windowWidth="23256" windowHeight="12456" firstSheet="1" activeTab="1" xr2:uid="{47072F0A-0191-4871-9451-E11BBA218970}"/>
  </bookViews>
  <sheets>
    <sheet name="TCO- ROI Calc" sheetId="1" r:id="rId1"/>
    <sheet name="TCO Comparison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9" i="2" l="1"/>
  <c r="B40" i="2" s="1"/>
  <c r="B35" i="2"/>
  <c r="B30" i="2"/>
  <c r="B20" i="2"/>
  <c r="B33" i="2" s="1"/>
  <c r="B23" i="1"/>
  <c r="B18" i="1"/>
  <c r="B25" i="1" l="1"/>
  <c r="B24" i="1"/>
  <c r="B42" i="2"/>
  <c r="B41" i="2"/>
  <c r="B34" i="2"/>
</calcChain>
</file>

<file path=xl/sharedStrings.xml><?xml version="1.0" encoding="utf-8"?>
<sst xmlns="http://schemas.openxmlformats.org/spreadsheetml/2006/main" count="60" uniqueCount="37">
  <si>
    <t>Business Details</t>
  </si>
  <si>
    <t>Business Name</t>
  </si>
  <si>
    <t>Sunrise Bakehouse</t>
  </si>
  <si>
    <t>Industry Type</t>
  </si>
  <si>
    <t>Bakery &amp; Café</t>
  </si>
  <si>
    <t>Current Platform</t>
  </si>
  <si>
    <t>Shopify</t>
  </si>
  <si>
    <t>Cost Inputs (Annual Values)</t>
  </si>
  <si>
    <t>Cost Category</t>
  </si>
  <si>
    <t xml:space="preserve">Current Platform </t>
  </si>
  <si>
    <t>Platform Subscription Fees</t>
  </si>
  <si>
    <t>Setup &amp; Maintenance Costs</t>
  </si>
  <si>
    <t>Hosting &amp; Infrastructure</t>
  </si>
  <si>
    <t>Integrations &amp; Apps</t>
  </si>
  <si>
    <t>Support &amp; Training</t>
  </si>
  <si>
    <t>Marketing Tools / Add-ons</t>
  </si>
  <si>
    <t>Total Annual Cost (TCO)</t>
  </si>
  <si>
    <t>ROI Projection</t>
  </si>
  <si>
    <t>Expected Annual Revenue</t>
  </si>
  <si>
    <t>Expected Profit Margin (%)</t>
  </si>
  <si>
    <t>Estimated Annual Profit</t>
  </si>
  <si>
    <t>ROI (%)</t>
  </si>
  <si>
    <t>Payback Period (Years)</t>
  </si>
  <si>
    <t>Luna Crafts</t>
  </si>
  <si>
    <t>Handmade Gifts</t>
  </si>
  <si>
    <t>Annual Revenue</t>
  </si>
  <si>
    <t>Profit Margin (%)</t>
  </si>
  <si>
    <t>Current Platform Cost Inputs (Annual Values)</t>
  </si>
  <si>
    <t>ZenBasket Estimated Costs (per year)</t>
  </si>
  <si>
    <t>Cost Difference</t>
  </si>
  <si>
    <t>TCO Savings (%)</t>
  </si>
  <si>
    <t xml:space="preserve">5-Year Savings </t>
  </si>
  <si>
    <t xml:space="preserve">Implementation Cost Gap </t>
  </si>
  <si>
    <t>Conversion Uplift (%)</t>
  </si>
  <si>
    <t xml:space="preserve">Estimated Extra Revenue </t>
  </si>
  <si>
    <t>Additional Profit</t>
  </si>
  <si>
    <t>Net ROI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</si>
</sst>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&quot;$&quot;#,##0_);[Red]\(&quot;$&quot;#,##0\)"/>
    <numFmt numFmtId="44" formatCode="_(&quot;$&quot;* #,##0.00_);_(&quot;$&quot;* \(#,##0.00\);_(&quot;$&quot;* &quot;-&quot;??_);_(@_)"/>
    <numFmt numFmtId="164" formatCode="_ &quot;₹&quot;\ * #,##0.00_ ;_ &quot;₹&quot;\ * \-#,##0.00_ ;_ &quot;₹&quot;\ * &quot;-&quot;??_ ;_ @_ "/>
    <numFmt numFmtId="165" formatCode="_-[$$-409]* #,##0.00_ ;_-[$$-409]* \-#,##0.00\ ;_-[$$-409]* &quot;-&quot;??_ ;_-@_ "/>
    <numFmt numFmtId="166" formatCode="_([$$-409]* #,##0.00_);_([$$-409]* \(#,##0.00\);_([$$-409]* &quot;-&quot;??_);_(@_)"/>
    <numFmt numFmtId="167" formatCode="0.0%"/>
    <numFmt numFmtId="168" formatCode="0.000%"/>
    <numFmt numFmtId="169" formatCode="0.000"/>
    <numFmt numFmtId="170" formatCode="&quot;$&quot;#,##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theme="1"/>
      </left>
      <right/>
      <top style="medium">
        <color indexed="64"/>
      </top>
      <bottom/>
      <diagonal/>
    </border>
    <border>
      <left style="medium">
        <color theme="1"/>
      </left>
      <right/>
      <top/>
      <bottom/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 style="medium">
        <color indexed="64"/>
      </left>
      <right/>
      <top/>
      <bottom style="medium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/>
      <top/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0" fillId="0" borderId="4" xfId="0" applyBorder="1"/>
    <xf numFmtId="0" fontId="2" fillId="2" borderId="0" xfId="0" applyFont="1" applyFill="1"/>
    <xf numFmtId="0" fontId="2" fillId="0" borderId="3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4" xfId="0" applyFont="1" applyBorder="1"/>
    <xf numFmtId="0" fontId="4" fillId="2" borderId="3" xfId="0" applyFont="1" applyFill="1" applyBorder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2" fillId="0" borderId="3" xfId="0" applyFont="1" applyBorder="1"/>
    <xf numFmtId="0" fontId="4" fillId="0" borderId="4" xfId="0" applyFont="1" applyBorder="1"/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/>
    <xf numFmtId="165" fontId="2" fillId="0" borderId="0" xfId="0" applyNumberFormat="1" applyFont="1" applyAlignment="1">
      <alignment vertical="center" wrapText="1"/>
    </xf>
    <xf numFmtId="0" fontId="2" fillId="0" borderId="9" xfId="0" applyFont="1" applyBorder="1"/>
    <xf numFmtId="0" fontId="0" fillId="0" borderId="8" xfId="0" applyBorder="1"/>
    <xf numFmtId="0" fontId="4" fillId="0" borderId="0" xfId="0" applyFont="1"/>
    <xf numFmtId="0" fontId="4" fillId="0" borderId="14" xfId="0" applyFont="1" applyBorder="1"/>
    <xf numFmtId="0" fontId="4" fillId="3" borderId="10" xfId="0" applyFont="1" applyFill="1" applyBorder="1"/>
    <xf numFmtId="0" fontId="2" fillId="0" borderId="12" xfId="0" applyFont="1" applyBorder="1"/>
    <xf numFmtId="0" fontId="2" fillId="0" borderId="13" xfId="0" applyFont="1" applyBorder="1"/>
    <xf numFmtId="0" fontId="3" fillId="3" borderId="11" xfId="0" applyFont="1" applyFill="1" applyBorder="1"/>
    <xf numFmtId="0" fontId="0" fillId="0" borderId="16" xfId="0" applyBorder="1"/>
    <xf numFmtId="0" fontId="2" fillId="0" borderId="16" xfId="0" applyFont="1" applyBorder="1" applyAlignment="1">
      <alignment vertical="center" wrapText="1"/>
    </xf>
    <xf numFmtId="0" fontId="2" fillId="0" borderId="16" xfId="0" applyFont="1" applyBorder="1"/>
    <xf numFmtId="0" fontId="4" fillId="2" borderId="16" xfId="0" applyFont="1" applyFill="1" applyBorder="1" applyAlignment="1">
      <alignment vertical="center" wrapText="1"/>
    </xf>
    <xf numFmtId="0" fontId="4" fillId="0" borderId="18" xfId="0" applyFont="1" applyBorder="1"/>
    <xf numFmtId="0" fontId="2" fillId="0" borderId="19" xfId="0" applyFont="1" applyBorder="1" applyAlignment="1">
      <alignment vertical="center" wrapText="1"/>
    </xf>
    <xf numFmtId="0" fontId="0" fillId="0" borderId="21" xfId="0" applyBorder="1"/>
    <xf numFmtId="0" fontId="4" fillId="2" borderId="21" xfId="0" applyFont="1" applyFill="1" applyBorder="1" applyAlignment="1">
      <alignment vertical="center" wrapText="1"/>
    </xf>
    <xf numFmtId="165" fontId="2" fillId="0" borderId="21" xfId="0" applyNumberFormat="1" applyFont="1" applyBorder="1" applyAlignment="1">
      <alignment vertical="center" wrapText="1"/>
    </xf>
    <xf numFmtId="165" fontId="2" fillId="0" borderId="23" xfId="0" applyNumberFormat="1" applyFont="1" applyBorder="1" applyAlignment="1">
      <alignment vertical="center" wrapText="1"/>
    </xf>
    <xf numFmtId="0" fontId="2" fillId="0" borderId="19" xfId="0" applyFont="1" applyBorder="1"/>
    <xf numFmtId="0" fontId="0" fillId="0" borderId="24" xfId="0" applyBorder="1"/>
    <xf numFmtId="166" fontId="2" fillId="0" borderId="0" xfId="0" applyNumberFormat="1" applyFont="1" applyAlignment="1">
      <alignment vertical="center" wrapText="1"/>
    </xf>
    <xf numFmtId="166" fontId="2" fillId="0" borderId="4" xfId="0" applyNumberFormat="1" applyFont="1" applyBorder="1" applyAlignment="1">
      <alignment vertical="center" wrapText="1"/>
    </xf>
    <xf numFmtId="166" fontId="0" fillId="0" borderId="0" xfId="0" applyNumberFormat="1"/>
    <xf numFmtId="166" fontId="4" fillId="0" borderId="0" xfId="0" applyNumberFormat="1" applyFont="1"/>
    <xf numFmtId="166" fontId="4" fillId="0" borderId="14" xfId="0" applyNumberFormat="1" applyFont="1" applyBorder="1"/>
    <xf numFmtId="9" fontId="0" fillId="0" borderId="0" xfId="0" applyNumberFormat="1"/>
    <xf numFmtId="167" fontId="4" fillId="0" borderId="0" xfId="0" applyNumberFormat="1" applyFont="1"/>
    <xf numFmtId="168" fontId="2" fillId="0" borderId="0" xfId="0" applyNumberFormat="1" applyFont="1" applyAlignment="1">
      <alignment vertical="center" wrapText="1"/>
    </xf>
    <xf numFmtId="169" fontId="2" fillId="0" borderId="8" xfId="0" applyNumberFormat="1" applyFont="1" applyBorder="1" applyAlignment="1">
      <alignment vertical="center" wrapText="1"/>
    </xf>
    <xf numFmtId="6" fontId="0" fillId="0" borderId="0" xfId="0" applyNumberFormat="1"/>
    <xf numFmtId="2" fontId="2" fillId="0" borderId="24" xfId="0" applyNumberFormat="1" applyFont="1" applyBorder="1" applyAlignment="1">
      <alignment vertical="center" wrapText="1"/>
    </xf>
    <xf numFmtId="167" fontId="2" fillId="0" borderId="21" xfId="0" applyNumberFormat="1" applyFont="1" applyBorder="1" applyAlignment="1">
      <alignment vertical="center" wrapText="1"/>
    </xf>
    <xf numFmtId="170" fontId="0" fillId="0" borderId="0" xfId="0" applyNumberFormat="1"/>
    <xf numFmtId="170" fontId="2" fillId="0" borderId="21" xfId="1" applyNumberFormat="1" applyFont="1" applyBorder="1" applyAlignment="1">
      <alignment vertical="center" wrapText="1"/>
    </xf>
    <xf numFmtId="44" fontId="2" fillId="0" borderId="0" xfId="0" applyNumberFormat="1" applyFont="1" applyAlignment="1">
      <alignment vertical="center" wrapText="1"/>
    </xf>
    <xf numFmtId="0" fontId="0" fillId="0" borderId="0" xfId="0" applyAlignment="1">
      <alignment horizontal="center"/>
    </xf>
    <xf numFmtId="0" fontId="3" fillId="3" borderId="15" xfId="0" applyFont="1" applyFill="1" applyBorder="1" applyAlignment="1">
      <alignment horizontal="left" vertical="center"/>
    </xf>
    <xf numFmtId="0" fontId="3" fillId="3" borderId="20" xfId="0" applyFont="1" applyFill="1" applyBorder="1" applyAlignment="1">
      <alignment horizontal="left" vertical="center"/>
    </xf>
    <xf numFmtId="0" fontId="3" fillId="3" borderId="17" xfId="0" applyFont="1" applyFill="1" applyBorder="1" applyAlignment="1">
      <alignment horizontal="left" vertical="center"/>
    </xf>
    <xf numFmtId="0" fontId="3" fillId="3" borderId="22" xfId="0" applyFont="1" applyFill="1" applyBorder="1" applyAlignment="1">
      <alignment horizontal="left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0" xfId="0"/>
    <xf numFmtId="0" fontId="3" fillId="3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3" borderId="5" xfId="0" applyFont="1" applyFill="1" applyBorder="1" applyAlignment="1">
      <alignment vertical="center"/>
    </xf>
    <xf numFmtId="0" fontId="4" fillId="0" borderId="0" xfId="0" applyFont="1"/>
    <xf numFmtId="0" fontId="0" fillId="0" borderId="0" xfId="0" applyAlignment="1"/>
    <xf numFmtId="0" fontId="0" fillId="0" borderId="4" xfId="0" applyBorder="1" applyAlignment="1"/>
    <xf numFmtId="0" fontId="4" fillId="0" borderId="2" xfId="0" applyFont="1" applyBorder="1" applyAlignme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TCO Comparison: Current vs ZenBasket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v>Current TCO</c:v>
          </c:tx>
          <c:spPr>
            <a:solidFill>
              <a:srgbClr val="4472C4"/>
            </a:solidFill>
            <a:ln>
              <a:noFill/>
            </a:ln>
            <a:effectLst/>
          </c:spPr>
          <c:invertIfNegative val="0"/>
          <c:cat>
            <c:strRef>
              <c:f>'TCO Comparison'!$A$20:$A$30</c:f>
              <c:strCache>
                <c:ptCount val="11"/>
                <c:pt idx="0">
                  <c:v>Total Annual Cost (TCO)</c:v>
                </c:pt>
                <c:pt idx="2">
                  <c:v>ZenBasket Estimated Costs (per year)</c:v>
                </c:pt>
                <c:pt idx="3">
                  <c:v>Cost Category</c:v>
                </c:pt>
                <c:pt idx="4">
                  <c:v>Platform Subscription Fees</c:v>
                </c:pt>
                <c:pt idx="5">
                  <c:v>Setup &amp; Maintenance Costs</c:v>
                </c:pt>
                <c:pt idx="6">
                  <c:v>Hosting &amp; Infrastructure</c:v>
                </c:pt>
                <c:pt idx="7">
                  <c:v>Integrations &amp; Apps</c:v>
                </c:pt>
                <c:pt idx="8">
                  <c:v>Support &amp; Training</c:v>
                </c:pt>
                <c:pt idx="9">
                  <c:v>Marketing Tools / Add-ons</c:v>
                </c:pt>
                <c:pt idx="10">
                  <c:v>Total Annual Cost (TCO)</c:v>
                </c:pt>
              </c:strCache>
            </c:strRef>
          </c:cat>
          <c:val>
            <c:numRef>
              <c:f>'TCO Comparison'!$B$20:$B$30</c:f>
              <c:numCache>
                <c:formatCode>General</c:formatCode>
                <c:ptCount val="11"/>
                <c:pt idx="0" formatCode="_([$$-409]* #,##0.00_);_([$$-409]* \(#,##0.00\);_([$$-409]* &quot;-&quot;??_);_(@_)">
                  <c:v>3128</c:v>
                </c:pt>
                <c:pt idx="4" formatCode="&quot;$&quot;#,##0.00">
                  <c:v>272</c:v>
                </c:pt>
                <c:pt idx="5" formatCode="&quot;$&quot;#,##0.00">
                  <c:v>175</c:v>
                </c:pt>
                <c:pt idx="6" formatCode="_(&quot;$&quot;* #,##0.00_);_(&quot;$&quot;* \(#,##0.00\);_(&quot;$&quot;* &quot;-&quot;??_);_(@_)">
                  <c:v>0</c:v>
                </c:pt>
                <c:pt idx="7" formatCode="_([$$-409]* #,##0.00_);_([$$-409]* \(#,##0.00\);_([$$-409]* &quot;-&quot;??_);_(@_)">
                  <c:v>360</c:v>
                </c:pt>
                <c:pt idx="8" formatCode="_([$$-409]* #,##0.00_);_([$$-409]* \(#,##0.00\);_([$$-409]* &quot;-&quot;??_);_(@_)">
                  <c:v>300</c:v>
                </c:pt>
                <c:pt idx="9" formatCode="_([$$-409]* #,##0.00_);_([$$-409]* \(#,##0.00\);_([$$-409]* &quot;-&quot;??_);_(@_)">
                  <c:v>300</c:v>
                </c:pt>
                <c:pt idx="10" formatCode="_([$$-409]* #,##0.00_);_([$$-409]* \(#,##0.00\);_([$$-409]* &quot;-&quot;??_);_(@_)">
                  <c:v>1407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C8-4973-BD97-6CB53C135B36}"/>
            </c:ext>
          </c:extLst>
        </c:ser>
        <c:ser>
          <c:idx val="1"/>
          <c:order val="1"/>
          <c:tx>
            <c:v>ZenBasket TCO</c:v>
          </c:tx>
          <c:spPr>
            <a:solidFill>
              <a:srgbClr val="70AD47"/>
            </a:solidFill>
            <a:ln>
              <a:noFill/>
            </a:ln>
            <a:effectLst/>
          </c:spPr>
          <c:invertIfNegative val="0"/>
          <c:cat>
            <c:strRef>
              <c:f>'TCO Comparison'!$A$20:$A$30</c:f>
              <c:strCache>
                <c:ptCount val="11"/>
                <c:pt idx="0">
                  <c:v>Total Annual Cost (TCO)</c:v>
                </c:pt>
                <c:pt idx="2">
                  <c:v>ZenBasket Estimated Costs (per year)</c:v>
                </c:pt>
                <c:pt idx="3">
                  <c:v>Cost Category</c:v>
                </c:pt>
                <c:pt idx="4">
                  <c:v>Platform Subscription Fees</c:v>
                </c:pt>
                <c:pt idx="5">
                  <c:v>Setup &amp; Maintenance Costs</c:v>
                </c:pt>
                <c:pt idx="6">
                  <c:v>Hosting &amp; Infrastructure</c:v>
                </c:pt>
                <c:pt idx="7">
                  <c:v>Integrations &amp; Apps</c:v>
                </c:pt>
                <c:pt idx="8">
                  <c:v>Support &amp; Training</c:v>
                </c:pt>
                <c:pt idx="9">
                  <c:v>Marketing Tools / Add-ons</c:v>
                </c:pt>
                <c:pt idx="10">
                  <c:v>Total Annual Cost (TCO)</c:v>
                </c:pt>
              </c:strCache>
            </c:strRef>
          </c:cat>
          <c:val>
            <c:numRef>
              <c:f>'TCO Comparison'!$C$20:$C$30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2-F0C8-4973-BD97-6CB53C135B36}"/>
            </c:ext>
          </c:extLst>
        </c:ser>
        <c:ser>
          <c:idx val="2"/>
          <c:order val="2"/>
          <c:spPr>
            <a:solidFill>
              <a:srgbClr val="FFD966"/>
            </a:solidFill>
            <a:ln>
              <a:noFill/>
            </a:ln>
            <a:effectLst/>
          </c:spPr>
          <c:invertIfNegative val="0"/>
          <c:cat>
            <c:strRef>
              <c:f>'TCO Comparison'!$A$20:$A$30</c:f>
              <c:strCache>
                <c:ptCount val="11"/>
                <c:pt idx="0">
                  <c:v>Total Annual Cost (TCO)</c:v>
                </c:pt>
                <c:pt idx="2">
                  <c:v>ZenBasket Estimated Costs (per year)</c:v>
                </c:pt>
                <c:pt idx="3">
                  <c:v>Cost Category</c:v>
                </c:pt>
                <c:pt idx="4">
                  <c:v>Platform Subscription Fees</c:v>
                </c:pt>
                <c:pt idx="5">
                  <c:v>Setup &amp; Maintenance Costs</c:v>
                </c:pt>
                <c:pt idx="6">
                  <c:v>Hosting &amp; Infrastructure</c:v>
                </c:pt>
                <c:pt idx="7">
                  <c:v>Integrations &amp; Apps</c:v>
                </c:pt>
                <c:pt idx="8">
                  <c:v>Support &amp; Training</c:v>
                </c:pt>
                <c:pt idx="9">
                  <c:v>Marketing Tools / Add-ons</c:v>
                </c:pt>
                <c:pt idx="10">
                  <c:v>Total Annual Cost (TCO)</c:v>
                </c:pt>
              </c:strCache>
            </c:strRef>
          </c:cat>
          <c:val>
            <c:numRef>
              <c:f>'TCO Comparison'!$D$20:$D$30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4-F0C8-4973-BD97-6CB53C135B36}"/>
            </c:ext>
          </c:extLst>
        </c:ser>
        <c:ser>
          <c:idx val="3"/>
          <c:order val="3"/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strRef>
              <c:f>'TCO Comparison'!$A$20:$A$30</c:f>
              <c:strCache>
                <c:ptCount val="11"/>
                <c:pt idx="0">
                  <c:v>Total Annual Cost (TCO)</c:v>
                </c:pt>
                <c:pt idx="2">
                  <c:v>ZenBasket Estimated Costs (per year)</c:v>
                </c:pt>
                <c:pt idx="3">
                  <c:v>Cost Category</c:v>
                </c:pt>
                <c:pt idx="4">
                  <c:v>Platform Subscription Fees</c:v>
                </c:pt>
                <c:pt idx="5">
                  <c:v>Setup &amp; Maintenance Costs</c:v>
                </c:pt>
                <c:pt idx="6">
                  <c:v>Hosting &amp; Infrastructure</c:v>
                </c:pt>
                <c:pt idx="7">
                  <c:v>Integrations &amp; Apps</c:v>
                </c:pt>
                <c:pt idx="8">
                  <c:v>Support &amp; Training</c:v>
                </c:pt>
                <c:pt idx="9">
                  <c:v>Marketing Tools / Add-ons</c:v>
                </c:pt>
                <c:pt idx="10">
                  <c:v>Total Annual Cost (TCO)</c:v>
                </c:pt>
              </c:strCache>
            </c:strRef>
          </c:cat>
          <c:val>
            <c:numRef>
              <c:f>'TCO Comparison'!$E$20:$E$30</c:f>
              <c:numCache>
                <c:formatCode>General</c:formatCode>
                <c:ptCount val="11"/>
              </c:numCache>
            </c:numRef>
          </c:val>
          <c:extLst>
            <c:ext xmlns:c16="http://schemas.microsoft.com/office/drawing/2014/chart" uri="{C3380CC4-5D6E-409C-BE32-E72D297353CC}">
              <c16:uniqueId val="{00000006-F0C8-4973-BD97-6CB53C135B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72"/>
        <c:overlap val="100"/>
        <c:axId val="1443819015"/>
        <c:axId val="1205095943"/>
      </c:barChart>
      <c:catAx>
        <c:axId val="144381901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Cost $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4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5095943"/>
        <c:crosses val="autoZero"/>
        <c:auto val="1"/>
        <c:lblAlgn val="ctr"/>
        <c:lblOffset val="100"/>
        <c:noMultiLvlLbl val="0"/>
      </c:catAx>
      <c:valAx>
        <c:axId val="12050959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[$$-409]* #,##0.00_);_([$$-409]* \(#,##0.00\);_([$$-409]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3819015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1567472238523206"/>
          <c:y val="0.35098314794059177"/>
          <c:w val="7.7889694481259153E-2"/>
          <c:h val="0.3020155366485229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</xdr:colOff>
      <xdr:row>1</xdr:row>
      <xdr:rowOff>0</xdr:rowOff>
    </xdr:from>
    <xdr:to>
      <xdr:col>2</xdr:col>
      <xdr:colOff>0</xdr:colOff>
      <xdr:row>3</xdr:row>
      <xdr:rowOff>68580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629258B3-BA8C-7660-40DA-F8284612C024}"/>
            </a:ext>
          </a:extLst>
        </xdr:cNvPr>
        <xdr:cNvSpPr/>
      </xdr:nvSpPr>
      <xdr:spPr>
        <a:xfrm>
          <a:off x="83820" y="182880"/>
          <a:ext cx="6842760" cy="434340"/>
        </a:xfrm>
        <a:prstGeom prst="rect">
          <a:avLst/>
        </a:prstGeom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n-IN" sz="1400" b="1"/>
            <a:t>Ecommerce TCO Calculator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83820</xdr:colOff>
      <xdr:row>1</xdr:row>
      <xdr:rowOff>0</xdr:rowOff>
    </xdr:from>
    <xdr:to>
      <xdr:col>2</xdr:col>
      <xdr:colOff>0</xdr:colOff>
      <xdr:row>3</xdr:row>
      <xdr:rowOff>68580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7C76DA4A-9D7A-46DD-9E31-4A23E1F94BBF}"/>
            </a:ext>
          </a:extLst>
        </xdr:cNvPr>
        <xdr:cNvSpPr/>
      </xdr:nvSpPr>
      <xdr:spPr>
        <a:xfrm>
          <a:off x="83820" y="182880"/>
          <a:ext cx="6842760" cy="434340"/>
        </a:xfrm>
        <a:prstGeom prst="rect">
          <a:avLst/>
        </a:prstGeom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lang="en-IN" sz="1400" b="1"/>
            <a:t>Ecommerce TCO Calculator</a:t>
          </a:r>
          <a:r>
            <a:rPr lang="en-IN" sz="1400" b="1" baseline="0"/>
            <a:t> </a:t>
          </a:r>
          <a:r>
            <a:rPr lang="en-IN" sz="1400" b="1"/>
            <a:t>Comparison</a:t>
          </a:r>
        </a:p>
      </xdr:txBody>
    </xdr:sp>
    <xdr:clientData/>
  </xdr:twoCellAnchor>
  <xdr:twoCellAnchor>
    <xdr:from>
      <xdr:col>0</xdr:col>
      <xdr:colOff>704850</xdr:colOff>
      <xdr:row>42</xdr:row>
      <xdr:rowOff>152400</xdr:rowOff>
    </xdr:from>
    <xdr:to>
      <xdr:col>7</xdr:col>
      <xdr:colOff>228600</xdr:colOff>
      <xdr:row>58</xdr:row>
      <xdr:rowOff>95250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4BB8B1C-F47F-867B-6EBB-D464A56D83E9}"/>
            </a:ext>
            <a:ext uri="{147F2762-F138-4A5C-976F-8EAC2B608ADB}">
              <a16:predDERef xmlns:a16="http://schemas.microsoft.com/office/drawing/2014/main" pred="{7C76DA4A-9D7A-46DD-9E31-4A23E1F94B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A00FE0-6524-4E9F-9F20-F9ABD06CB495}">
  <dimension ref="A1:B25"/>
  <sheetViews>
    <sheetView topLeftCell="A14" zoomScaleNormal="100" workbookViewId="0">
      <selection activeCell="B24" sqref="B24"/>
    </sheetView>
  </sheetViews>
  <sheetFormatPr defaultRowHeight="15"/>
  <cols>
    <col min="1" max="1" width="46.28515625" style="50" customWidth="1"/>
    <col min="2" max="2" width="54.7109375" style="50" customWidth="1"/>
    <col min="3" max="3" width="42.7109375" style="50" customWidth="1"/>
    <col min="4" max="16384" width="9.140625" style="50"/>
  </cols>
  <sheetData>
    <row r="1" spans="1:2" ht="14.45" customHeight="1">
      <c r="A1" s="55"/>
      <c r="B1" s="56"/>
    </row>
    <row r="2" spans="1:2" ht="14.45" customHeight="1">
      <c r="A2" s="23"/>
      <c r="B2" s="29"/>
    </row>
    <row r="3" spans="1:2" ht="14.45" customHeight="1">
      <c r="A3" s="23"/>
      <c r="B3" s="29"/>
    </row>
    <row r="4" spans="1:2" ht="21" customHeight="1">
      <c r="A4" s="23"/>
      <c r="B4" s="29"/>
    </row>
    <row r="5" spans="1:2" ht="21.6" customHeight="1">
      <c r="A5" s="51" t="s">
        <v>0</v>
      </c>
      <c r="B5" s="52"/>
    </row>
    <row r="6" spans="1:2" ht="23.45" customHeight="1">
      <c r="A6" s="24" t="s">
        <v>1</v>
      </c>
      <c r="B6" s="29" t="s">
        <v>2</v>
      </c>
    </row>
    <row r="7" spans="1:2" ht="24" customHeight="1">
      <c r="A7" s="25" t="s">
        <v>3</v>
      </c>
      <c r="B7" s="29" t="s">
        <v>4</v>
      </c>
    </row>
    <row r="8" spans="1:2" ht="23.45" customHeight="1">
      <c r="A8" s="33" t="s">
        <v>5</v>
      </c>
      <c r="B8" s="34" t="s">
        <v>6</v>
      </c>
    </row>
    <row r="9" spans="1:2" ht="38.450000000000003" customHeight="1">
      <c r="A9" s="57"/>
      <c r="B9" s="58"/>
    </row>
    <row r="10" spans="1:2" ht="25.9" customHeight="1">
      <c r="A10" s="53" t="s">
        <v>7</v>
      </c>
      <c r="B10" s="54"/>
    </row>
    <row r="11" spans="1:2" ht="24.6" customHeight="1">
      <c r="A11" s="26" t="s">
        <v>8</v>
      </c>
      <c r="B11" s="30" t="s">
        <v>9</v>
      </c>
    </row>
    <row r="12" spans="1:2" ht="25.9" customHeight="1">
      <c r="A12" s="24" t="s">
        <v>10</v>
      </c>
      <c r="B12" s="48">
        <v>468</v>
      </c>
    </row>
    <row r="13" spans="1:2" ht="25.15" customHeight="1">
      <c r="A13" s="24" t="s">
        <v>11</v>
      </c>
      <c r="B13" s="47">
        <v>800</v>
      </c>
    </row>
    <row r="14" spans="1:2" ht="19.149999999999999" customHeight="1">
      <c r="A14" s="24" t="s">
        <v>12</v>
      </c>
      <c r="B14" s="31">
        <v>0</v>
      </c>
    </row>
    <row r="15" spans="1:2" ht="19.149999999999999" customHeight="1">
      <c r="A15" s="24" t="s">
        <v>13</v>
      </c>
      <c r="B15" s="47">
        <v>600</v>
      </c>
    </row>
    <row r="16" spans="1:2" ht="19.899999999999999" customHeight="1">
      <c r="A16" s="24" t="s">
        <v>14</v>
      </c>
      <c r="B16" s="44">
        <v>200</v>
      </c>
    </row>
    <row r="17" spans="1:2" ht="19.899999999999999" customHeight="1">
      <c r="A17" s="24" t="s">
        <v>15</v>
      </c>
      <c r="B17" s="47">
        <v>600</v>
      </c>
    </row>
    <row r="18" spans="1:2" ht="19.899999999999999" customHeight="1">
      <c r="A18" s="27" t="s">
        <v>16</v>
      </c>
      <c r="B18" s="32">
        <f>SUM(B12:B17)</f>
        <v>2668</v>
      </c>
    </row>
    <row r="19" spans="1:2" ht="36.6" customHeight="1">
      <c r="A19" s="23"/>
      <c r="B19" s="29"/>
    </row>
    <row r="20" spans="1:2" ht="25.9" customHeight="1">
      <c r="A20" s="53" t="s">
        <v>17</v>
      </c>
      <c r="B20" s="54"/>
    </row>
    <row r="21" spans="1:2" ht="25.9" customHeight="1">
      <c r="A21" s="24" t="s">
        <v>18</v>
      </c>
      <c r="B21" s="47">
        <v>40000</v>
      </c>
    </row>
    <row r="22" spans="1:2" ht="25.15" customHeight="1">
      <c r="A22" s="24" t="s">
        <v>19</v>
      </c>
      <c r="B22">
        <v>25</v>
      </c>
    </row>
    <row r="23" spans="1:2" ht="25.15" customHeight="1">
      <c r="A23" s="24" t="s">
        <v>20</v>
      </c>
      <c r="B23" s="31">
        <f>B21*(B22/100)</f>
        <v>10000</v>
      </c>
    </row>
    <row r="24" spans="1:2" ht="19.149999999999999" customHeight="1">
      <c r="A24" s="24" t="s">
        <v>21</v>
      </c>
      <c r="B24" s="46">
        <f>(B23-B18)/B18</f>
        <v>2.7481259370314843</v>
      </c>
    </row>
    <row r="25" spans="1:2" ht="19.899999999999999" customHeight="1">
      <c r="A25" s="28" t="s">
        <v>22</v>
      </c>
      <c r="B25" s="45">
        <f>B18/B23</f>
        <v>0.26679999999999998</v>
      </c>
    </row>
  </sheetData>
  <mergeCells count="7">
    <mergeCell ref="A26:XFD1048576"/>
    <mergeCell ref="A5:B5"/>
    <mergeCell ref="A10:B10"/>
    <mergeCell ref="A20:B20"/>
    <mergeCell ref="A1:B1"/>
    <mergeCell ref="A9:B9"/>
    <mergeCell ref="C1:XFD2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8D216-02D1-47BC-B78B-5801B55BBDF3}">
  <dimension ref="A1:E42"/>
  <sheetViews>
    <sheetView tabSelected="1" topLeftCell="A18" workbookViewId="0">
      <selection activeCell="I51" sqref="I51"/>
    </sheetView>
  </sheetViews>
  <sheetFormatPr defaultRowHeight="14.45"/>
  <cols>
    <col min="1" max="1" width="46.28515625" customWidth="1"/>
    <col min="2" max="2" width="54.7109375" customWidth="1"/>
    <col min="3" max="3" width="42.7109375" customWidth="1"/>
  </cols>
  <sheetData>
    <row r="1" spans="1:5" s="59" customFormat="1">
      <c r="A1" s="64"/>
      <c r="B1" s="64"/>
      <c r="C1" s="64"/>
      <c r="D1" s="64"/>
      <c r="E1" s="64"/>
    </row>
    <row r="2" spans="1:5" s="59" customFormat="1">
      <c r="A2" s="64"/>
      <c r="B2" s="64"/>
      <c r="C2" s="64"/>
      <c r="D2" s="64"/>
      <c r="E2" s="64"/>
    </row>
    <row r="3" spans="1:5" s="59" customFormat="1">
      <c r="A3" s="64"/>
      <c r="B3" s="64"/>
      <c r="C3" s="64"/>
      <c r="D3" s="64"/>
      <c r="E3" s="64"/>
    </row>
    <row r="4" spans="1:5" s="59" customFormat="1" ht="21" customHeight="1" thickBot="1">
      <c r="A4" s="64"/>
      <c r="B4" s="64"/>
      <c r="C4" s="64"/>
      <c r="D4" s="64"/>
      <c r="E4" s="64"/>
    </row>
    <row r="5" spans="1:5" s="61" customFormat="1" ht="21.6" customHeight="1">
      <c r="A5" s="60" t="s">
        <v>0</v>
      </c>
    </row>
    <row r="6" spans="1:5" ht="23.45" customHeight="1">
      <c r="A6" s="3" t="s">
        <v>1</v>
      </c>
      <c r="B6" t="s">
        <v>23</v>
      </c>
    </row>
    <row r="7" spans="1:5" ht="23.45" customHeight="1">
      <c r="A7" s="9" t="s">
        <v>3</v>
      </c>
      <c r="B7" t="s">
        <v>24</v>
      </c>
    </row>
    <row r="8" spans="1:5" ht="23.45" customHeight="1">
      <c r="A8" s="5" t="s">
        <v>25</v>
      </c>
      <c r="B8" s="37">
        <v>60000</v>
      </c>
    </row>
    <row r="9" spans="1:5" ht="24" customHeight="1">
      <c r="A9" s="5" t="s">
        <v>26</v>
      </c>
      <c r="B9" s="40">
        <v>0.2</v>
      </c>
    </row>
    <row r="10" spans="1:5" s="16" customFormat="1" ht="23.45" customHeight="1">
      <c r="A10" s="15" t="s">
        <v>5</v>
      </c>
      <c r="B10" t="s">
        <v>6</v>
      </c>
    </row>
    <row r="11" spans="1:5" s="59" customFormat="1" ht="38.450000000000003" customHeight="1">
      <c r="A11" s="65"/>
      <c r="B11" s="65"/>
      <c r="C11" s="65"/>
      <c r="D11" s="65"/>
      <c r="E11" s="65"/>
    </row>
    <row r="12" spans="1:5" s="61" customFormat="1" ht="25.9" customHeight="1">
      <c r="A12" s="60" t="s">
        <v>27</v>
      </c>
    </row>
    <row r="13" spans="1:5" s="2" customFormat="1" ht="24.6" customHeight="1">
      <c r="A13" s="7" t="s">
        <v>8</v>
      </c>
      <c r="B13" s="8"/>
    </row>
    <row r="14" spans="1:5" s="5" customFormat="1" ht="25.9" customHeight="1">
      <c r="A14" s="3" t="s">
        <v>10</v>
      </c>
      <c r="B14" s="37">
        <v>468</v>
      </c>
    </row>
    <row r="15" spans="1:5" s="5" customFormat="1" ht="25.15" customHeight="1">
      <c r="A15" s="4" t="s">
        <v>11</v>
      </c>
      <c r="B15" s="37">
        <v>500</v>
      </c>
    </row>
    <row r="16" spans="1:5" s="5" customFormat="1" ht="19.149999999999999" customHeight="1">
      <c r="A16" s="3" t="s">
        <v>12</v>
      </c>
      <c r="B16" s="35">
        <v>0</v>
      </c>
    </row>
    <row r="17" spans="1:5" s="5" customFormat="1" ht="19.149999999999999" customHeight="1">
      <c r="A17" s="3" t="s">
        <v>13</v>
      </c>
      <c r="B17" s="37">
        <v>960</v>
      </c>
    </row>
    <row r="18" spans="1:5" s="5" customFormat="1" ht="19.899999999999999" customHeight="1">
      <c r="A18" s="3" t="s">
        <v>14</v>
      </c>
      <c r="B18" s="37">
        <v>600</v>
      </c>
    </row>
    <row r="19" spans="1:5" s="5" customFormat="1" ht="19.899999999999999" customHeight="1">
      <c r="A19" s="4" t="s">
        <v>15</v>
      </c>
      <c r="B19" s="37">
        <v>600</v>
      </c>
    </row>
    <row r="20" spans="1:5" s="6" customFormat="1" ht="19.899999999999999" customHeight="1" thickBot="1">
      <c r="A20" s="10" t="s">
        <v>16</v>
      </c>
      <c r="B20" s="36">
        <f>SUM(B14:B19)</f>
        <v>3128</v>
      </c>
    </row>
    <row r="21" spans="1:5" s="63" customFormat="1" ht="37.9" customHeight="1" thickBot="1">
      <c r="A21" s="66"/>
      <c r="B21" s="66"/>
      <c r="C21" s="66"/>
      <c r="D21" s="66"/>
      <c r="E21" s="66"/>
    </row>
    <row r="22" spans="1:5" s="61" customFormat="1" ht="25.9" customHeight="1">
      <c r="A22" s="60" t="s">
        <v>28</v>
      </c>
    </row>
    <row r="23" spans="1:5" s="2" customFormat="1" ht="24.6" customHeight="1">
      <c r="A23" s="7" t="s">
        <v>8</v>
      </c>
      <c r="B23" s="8"/>
    </row>
    <row r="24" spans="1:5" s="5" customFormat="1" ht="25.9" customHeight="1">
      <c r="A24" s="3" t="s">
        <v>10</v>
      </c>
      <c r="B24" s="47">
        <v>272</v>
      </c>
    </row>
    <row r="25" spans="1:5" s="5" customFormat="1" ht="25.15" customHeight="1">
      <c r="A25" s="4" t="s">
        <v>11</v>
      </c>
      <c r="B25" s="47">
        <v>175</v>
      </c>
    </row>
    <row r="26" spans="1:5" s="5" customFormat="1" ht="19.149999999999999" customHeight="1">
      <c r="A26" s="3" t="s">
        <v>12</v>
      </c>
      <c r="B26" s="49">
        <v>0</v>
      </c>
    </row>
    <row r="27" spans="1:5" s="5" customFormat="1" ht="19.149999999999999" customHeight="1">
      <c r="A27" s="3" t="s">
        <v>13</v>
      </c>
      <c r="B27" s="37">
        <v>360</v>
      </c>
    </row>
    <row r="28" spans="1:5" s="5" customFormat="1" ht="19.899999999999999" customHeight="1">
      <c r="A28" s="3" t="s">
        <v>14</v>
      </c>
      <c r="B28" s="37">
        <v>300</v>
      </c>
    </row>
    <row r="29" spans="1:5" s="5" customFormat="1" ht="19.899999999999999" customHeight="1">
      <c r="A29" s="4" t="s">
        <v>15</v>
      </c>
      <c r="B29" s="37">
        <v>300</v>
      </c>
    </row>
    <row r="30" spans="1:5" s="6" customFormat="1" ht="19.899999999999999" customHeight="1" thickBot="1">
      <c r="A30" s="10" t="s">
        <v>16</v>
      </c>
      <c r="B30" s="36">
        <f>SUM(B24:B29)</f>
        <v>1407</v>
      </c>
    </row>
    <row r="31" spans="1:5" s="63" customFormat="1" ht="30.6" customHeight="1">
      <c r="A31" s="66"/>
      <c r="B31" s="66"/>
      <c r="C31" s="66"/>
      <c r="D31" s="66"/>
      <c r="E31" s="66"/>
    </row>
    <row r="32" spans="1:5" s="19" customFormat="1" ht="34.15" customHeight="1">
      <c r="A32" s="22" t="s">
        <v>29</v>
      </c>
    </row>
    <row r="33" spans="1:5" s="17" customFormat="1" ht="15.6" customHeight="1">
      <c r="A33" s="20" t="s">
        <v>30</v>
      </c>
      <c r="B33" s="41">
        <f>(B20 - B30) / B20</f>
        <v>0.55019181585677746</v>
      </c>
    </row>
    <row r="34" spans="1:5" s="17" customFormat="1" ht="21.6" customHeight="1">
      <c r="A34" s="20" t="s">
        <v>31</v>
      </c>
      <c r="B34" s="38">
        <f>(B20-B30)*5</f>
        <v>8605</v>
      </c>
    </row>
    <row r="35" spans="1:5" s="18" customFormat="1" ht="21.6" customHeight="1">
      <c r="A35" s="21" t="s">
        <v>32</v>
      </c>
      <c r="B35" s="39">
        <f>B15-B25</f>
        <v>325</v>
      </c>
    </row>
    <row r="36" spans="1:5" ht="38.450000000000003" customHeight="1" thickBot="1">
      <c r="A36" s="1"/>
      <c r="B36" s="1"/>
      <c r="C36" s="1"/>
      <c r="D36" s="1"/>
      <c r="E36" s="1"/>
    </row>
    <row r="37" spans="1:5" s="62" customFormat="1" ht="25.9" customHeight="1">
      <c r="A37" s="62" t="s">
        <v>17</v>
      </c>
      <c r="B37" s="61"/>
      <c r="C37" s="61"/>
      <c r="D37" s="61"/>
      <c r="E37" s="61"/>
    </row>
    <row r="38" spans="1:5" s="5" customFormat="1" ht="25.9" customHeight="1">
      <c r="A38" s="11" t="s">
        <v>33</v>
      </c>
      <c r="B38">
        <v>10</v>
      </c>
    </row>
    <row r="39" spans="1:5" s="5" customFormat="1" ht="25.15" customHeight="1">
      <c r="A39" s="11" t="s">
        <v>34</v>
      </c>
      <c r="B39" s="35">
        <f>B8*(B38/100)</f>
        <v>6000</v>
      </c>
    </row>
    <row r="40" spans="1:5" s="5" customFormat="1" ht="25.15" customHeight="1">
      <c r="A40" s="11" t="s">
        <v>35</v>
      </c>
      <c r="B40" s="14">
        <f>B39*B9</f>
        <v>1200</v>
      </c>
    </row>
    <row r="41" spans="1:5" s="5" customFormat="1" ht="19.149999999999999" customHeight="1">
      <c r="A41" s="11" t="s">
        <v>36</v>
      </c>
      <c r="B41" s="42">
        <f>(B40 + (B20 - B30)) / B30</f>
        <v>2.076048329779673</v>
      </c>
    </row>
    <row r="42" spans="1:5" s="13" customFormat="1" ht="19.899999999999999" customHeight="1" thickBot="1">
      <c r="A42" s="12" t="s">
        <v>22</v>
      </c>
      <c r="B42" s="43">
        <f>B30 / (B40 + (B20 - B30))</f>
        <v>0.48168435467305715</v>
      </c>
    </row>
  </sheetData>
  <mergeCells count="8">
    <mergeCell ref="A1:XFD4"/>
    <mergeCell ref="A5:XFD5"/>
    <mergeCell ref="A11:XFD11"/>
    <mergeCell ref="A12:XFD12"/>
    <mergeCell ref="A37:XFD37"/>
    <mergeCell ref="A21:XFD21"/>
    <mergeCell ref="A22:XFD22"/>
    <mergeCell ref="A31:XFD31"/>
  </mergeCells>
  <dataValidations count="3">
    <dataValidation allowBlank="1" showInputMessage="1" showErrorMessage="1" sqref="C24" xr:uid="{0F93D751-95DD-4A88-A2E7-7462EA696843}"/>
    <dataValidation type="list" allowBlank="1" showInputMessage="1" showErrorMessage="1" sqref="B24" xr:uid="{C67670C6-564A-42C9-9F53-C47A2FD0049F}">
      <formula1>"272,544,1411"</formula1>
    </dataValidation>
    <dataValidation type="list" allowBlank="1" showInputMessage="1" showErrorMessage="1" sqref="B25" xr:uid="{0BDED849-1558-4CFE-B13C-4EE08F96D706}">
      <formula1>"175,350,550"</formula1>
    </dataValidation>
  </dataValidation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981045b5-2de9-4d45-82b4-72f60c1ec18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AA1F1B541883A4E8E93C21396649375" ma:contentTypeVersion="9" ma:contentTypeDescription="Create a new document." ma:contentTypeScope="" ma:versionID="f594e30dc759c651c5ab1f1557bbf1e8">
  <xsd:schema xmlns:xsd="http://www.w3.org/2001/XMLSchema" xmlns:xs="http://www.w3.org/2001/XMLSchema" xmlns:p="http://schemas.microsoft.com/office/2006/metadata/properties" xmlns:ns3="981045b5-2de9-4d45-82b4-72f60c1ec181" targetNamespace="http://schemas.microsoft.com/office/2006/metadata/properties" ma:root="true" ma:fieldsID="c1b2700ab13fe9ab3877d8e97592122e" ns3:_="">
    <xsd:import namespace="981045b5-2de9-4d45-82b4-72f60c1ec18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1045b5-2de9-4d45-82b4-72f60c1ec18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B1694A7-7FDD-4970-A291-248138BC61B2}"/>
</file>

<file path=customXml/itemProps2.xml><?xml version="1.0" encoding="utf-8"?>
<ds:datastoreItem xmlns:ds="http://schemas.openxmlformats.org/officeDocument/2006/customXml" ds:itemID="{5D677E9D-499C-463A-960E-A092E5F3A7F6}"/>
</file>

<file path=customXml/itemProps3.xml><?xml version="1.0" encoding="utf-8"?>
<ds:datastoreItem xmlns:ds="http://schemas.openxmlformats.org/officeDocument/2006/customXml" ds:itemID="{7B2ED9F6-7DA9-475D-954C-A44310D462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Swaraj C G</dc:creator>
  <cp:keywords/>
  <dc:description/>
  <cp:lastModifiedBy/>
  <cp:revision/>
  <dcterms:created xsi:type="dcterms:W3CDTF">2025-11-11T08:50:11Z</dcterms:created>
  <dcterms:modified xsi:type="dcterms:W3CDTF">2026-02-17T12:08:50Z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0x0101004AA1F1B541883A4E8E93C21396649375</vt:lpwstr>
  </property>
</Properties>
</file>